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 yWindow="27" windowWidth="11561" windowHeight="4863"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<sst xmlns="http://schemas.openxmlformats.org/spreadsheetml/2006/main" count="33" uniqueCount="28">
  <si>
    <t>単位</t>
  </si>
  <si>
    <t>福島市</t>
  </si>
  <si>
    <t>郡山市</t>
  </si>
  <si>
    <t>白河市</t>
  </si>
  <si>
    <t>会津若松市</t>
  </si>
  <si>
    <t>南相馬市</t>
  </si>
  <si>
    <t>いわき市</t>
  </si>
  <si>
    <t>飯館村</t>
  </si>
  <si>
    <t>1時間</t>
  </si>
  <si>
    <t>μSv/h</t>
  </si>
  <si>
    <t>mSv/y</t>
  </si>
  <si>
    <t>μSv/ｗ</t>
  </si>
  <si>
    <t>μSv/2w</t>
  </si>
  <si>
    <t>μSv/3w</t>
  </si>
  <si>
    <t>μSv/m</t>
  </si>
  <si>
    <t>※</t>
  </si>
  <si>
    <t>※数値は2012年7月27日の時間毎の最高値。ただし観測点でのデータで除染による</t>
  </si>
  <si>
    <t>低下は認められるが逆に観測点以外の多くの場所で同様に低下しているわけではない。</t>
  </si>
  <si>
    <t>1年勤務</t>
  </si>
  <si>
    <t>推定年間総被ばく線量計算表 （2011年12月発表、2012年7月改訂）</t>
  </si>
  <si>
    <r>
      <t>1</t>
    </r>
    <r>
      <rPr>
        <sz val="12"/>
        <color indexed="8"/>
        <rFont val="ＭＳ ゴシック"/>
        <family val="3"/>
      </rPr>
      <t>週間</t>
    </r>
  </si>
  <si>
    <r>
      <t>帰着</t>
    </r>
    <r>
      <rPr>
        <sz val="12"/>
        <color indexed="8"/>
        <rFont val="Arial"/>
        <family val="2"/>
      </rPr>
      <t>1</t>
    </r>
    <r>
      <rPr>
        <sz val="12"/>
        <color indexed="8"/>
        <rFont val="ＭＳ ゴシック"/>
        <family val="3"/>
      </rPr>
      <t>年</t>
    </r>
  </si>
  <si>
    <r>
      <t>2</t>
    </r>
    <r>
      <rPr>
        <sz val="12"/>
        <color indexed="8"/>
        <rFont val="ＭＳ ゴシック"/>
        <family val="3"/>
      </rPr>
      <t>週間</t>
    </r>
  </si>
  <si>
    <r>
      <rPr>
        <sz val="12"/>
        <color indexed="8"/>
        <rFont val="ＭＳ ゴシック"/>
        <family val="3"/>
      </rPr>
      <t>帰着</t>
    </r>
    <r>
      <rPr>
        <sz val="12"/>
        <color indexed="8"/>
        <rFont val="Arial"/>
        <family val="2"/>
      </rPr>
      <t>1</t>
    </r>
    <r>
      <rPr>
        <sz val="12"/>
        <color indexed="8"/>
        <rFont val="ＭＳ ゴシック"/>
        <family val="3"/>
      </rPr>
      <t>年</t>
    </r>
  </si>
  <si>
    <r>
      <t>1</t>
    </r>
    <r>
      <rPr>
        <sz val="12"/>
        <color indexed="8"/>
        <rFont val="ＭＳ ゴシック"/>
        <family val="3"/>
      </rPr>
      <t>ヶ月</t>
    </r>
  </si>
  <si>
    <r>
      <t>3</t>
    </r>
    <r>
      <rPr>
        <sz val="12"/>
        <color indexed="8"/>
        <rFont val="ＭＳ ゴシック"/>
        <family val="3"/>
      </rPr>
      <t>週間</t>
    </r>
  </si>
  <si>
    <r>
      <t>帰着</t>
    </r>
    <r>
      <rPr>
        <sz val="12"/>
        <color indexed="8"/>
        <rFont val="Arial"/>
        <family val="2"/>
      </rPr>
      <t>1</t>
    </r>
    <r>
      <rPr>
        <sz val="12"/>
        <color indexed="8"/>
        <rFont val="ＭＳ ゴシック"/>
        <family val="3"/>
      </rPr>
      <t>年</t>
    </r>
  </si>
  <si>
    <t>東京都
（新宿区）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</si>
</sst>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0"/>
    <numFmt numFmtId="179" formatCode="0.00000"/>
    <numFmt numFmtId="180" formatCode="&quot;Yes&quot;;&quot;Yes&quot;;&quot;No&quot;"/>
    <numFmt numFmtId="181" formatCode="&quot;True&quot;;&quot;True&quot;;&quot;False&quot;"/>
    <numFmt numFmtId="182" formatCode="&quot;On&quot;;&quot;On&quot;;&quot;Off&quot;"/>
    <numFmt numFmtId="183" formatCode="[$€-2]\ #,##0.00_);[Red]\([$€-2]\ #,##0.00\)"/>
  </numFmts>
  <fonts count="4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Arial"/>
      <family val="2"/>
    </font>
    <font>
      <sz val="12"/>
      <color indexed="8"/>
      <name val="ＭＳ ゴシック"/>
      <family val="3"/>
    </font>
    <font>
      <sz val="12"/>
      <color indexed="8"/>
      <name val="メイリオ"/>
      <family val="3"/>
    </font>
    <font>
      <sz val="12"/>
      <name val="Arial"/>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style="medium"/>
    </border>
    <border>
      <left/>
      <right style="medium"/>
      <top style="medium"/>
      <bottom style="medium"/>
    </border>
    <border>
      <left style="medium"/>
      <right style="medium"/>
      <top style="medium"/>
      <bottom style="medium"/>
    </border>
    <border>
      <left style="medium"/>
      <right style="medium"/>
      <top/>
      <bottom style="mediu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5">
    <xf numFmtId="0" fontId="0" fillId="0" borderId="0" xfId="0" applyFont="1" applyAlignment="1">
      <alignment vertical="center"/>
    </xf>
    <xf numFmtId="0" fontId="40" fillId="0" borderId="0" xfId="0" applyFont="1" applyAlignment="1">
      <alignment vertical="center"/>
    </xf>
    <xf numFmtId="0" fontId="40" fillId="0" borderId="0" xfId="0" applyFont="1" applyAlignment="1">
      <alignment horizontal="center" vertical="center"/>
    </xf>
    <xf numFmtId="2" fontId="20" fillId="33" borderId="10" xfId="0" applyNumberFormat="1" applyFont="1" applyFill="1" applyBorder="1" applyAlignment="1">
      <alignment vertical="center" wrapText="1"/>
    </xf>
    <xf numFmtId="2" fontId="20" fillId="0" borderId="10" xfId="0" applyNumberFormat="1" applyFont="1" applyBorder="1" applyAlignment="1">
      <alignment vertical="center" wrapText="1"/>
    </xf>
    <xf numFmtId="2" fontId="23" fillId="0" borderId="10" xfId="0" applyNumberFormat="1" applyFont="1" applyBorder="1" applyAlignment="1">
      <alignment vertical="center" wrapText="1"/>
    </xf>
    <xf numFmtId="179" fontId="23" fillId="0" borderId="10" xfId="0" applyNumberFormat="1" applyFont="1" applyBorder="1" applyAlignment="1">
      <alignment vertical="center" wrapText="1"/>
    </xf>
    <xf numFmtId="0" fontId="22" fillId="0" borderId="0" xfId="0" applyFont="1" applyFill="1" applyBorder="1" applyAlignment="1">
      <alignment vertical="center"/>
    </xf>
    <xf numFmtId="0" fontId="21"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0" xfId="0" applyFont="1" applyBorder="1" applyAlignment="1">
      <alignment horizontal="center" vertical="center" wrapText="1"/>
    </xf>
    <xf numFmtId="0" fontId="20" fillId="0" borderId="13"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
  <sheetViews>
    <sheetView tabSelected="1" zoomScale="114" zoomScaleNormal="114" zoomScalePageLayoutView="0" workbookViewId="0" topLeftCell="A1">
      <selection activeCell="F10" sqref="F10"/>
    </sheetView>
  </sheetViews>
  <sheetFormatPr defaultColWidth="9.140625" defaultRowHeight="15"/>
  <cols>
    <col min="1" max="1" width="9.57421875" style="1" customWidth="1"/>
    <col min="2" max="2" width="9.8515625" style="1" customWidth="1"/>
    <col min="3" max="10" width="13.140625" style="1" customWidth="1"/>
    <col min="11" max="16384" width="9.00390625" style="1" customWidth="1"/>
  </cols>
  <sheetData>
    <row r="1" spans="1:10" ht="15">
      <c r="A1" s="2" t="s">
        <v>19</v>
      </c>
      <c r="B1" s="2"/>
      <c r="C1" s="2"/>
      <c r="D1" s="2"/>
      <c r="E1" s="2"/>
      <c r="F1" s="2"/>
      <c r="G1" s="2"/>
      <c r="H1" s="2"/>
      <c r="I1" s="2"/>
      <c r="J1" s="2"/>
    </row>
    <row r="2" ht="15" thickBot="1"/>
    <row r="3" spans="1:10" ht="30" thickBot="1">
      <c r="A3" s="9"/>
      <c r="B3" s="8" t="s">
        <v>0</v>
      </c>
      <c r="C3" s="8" t="s">
        <v>1</v>
      </c>
      <c r="D3" s="8" t="s">
        <v>2</v>
      </c>
      <c r="E3" s="8" t="s">
        <v>3</v>
      </c>
      <c r="F3" s="8" t="s">
        <v>4</v>
      </c>
      <c r="G3" s="8" t="s">
        <v>5</v>
      </c>
      <c r="H3" s="8" t="s">
        <v>6</v>
      </c>
      <c r="I3" s="8" t="s">
        <v>7</v>
      </c>
      <c r="J3" s="8" t="s">
        <v>27</v>
      </c>
    </row>
    <row r="4" spans="1:11" ht="22.5" customHeight="1" thickBot="1">
      <c r="A4" s="10" t="s">
        <v>8</v>
      </c>
      <c r="B4" s="11" t="s">
        <v>9</v>
      </c>
      <c r="C4" s="3">
        <v>0.68</v>
      </c>
      <c r="D4" s="3">
        <v>0.52</v>
      </c>
      <c r="E4" s="3">
        <v>0.22</v>
      </c>
      <c r="F4" s="3">
        <v>0.1</v>
      </c>
      <c r="G4" s="3">
        <v>0.27</v>
      </c>
      <c r="H4" s="3">
        <v>0.1</v>
      </c>
      <c r="I4" s="3">
        <v>0.83</v>
      </c>
      <c r="J4" s="3">
        <v>0.08</v>
      </c>
      <c r="K4" s="1" t="s">
        <v>15</v>
      </c>
    </row>
    <row r="5" spans="1:10" ht="22.5" customHeight="1" thickBot="1">
      <c r="A5" s="12" t="s">
        <v>20</v>
      </c>
      <c r="B5" s="11" t="s">
        <v>11</v>
      </c>
      <c r="C5" s="4">
        <f aca="true" t="shared" si="0" ref="C5:J5">C4*24*7</f>
        <v>114.24000000000001</v>
      </c>
      <c r="D5" s="4">
        <f t="shared" si="0"/>
        <v>87.36</v>
      </c>
      <c r="E5" s="4">
        <f t="shared" si="0"/>
        <v>36.96</v>
      </c>
      <c r="F5" s="4">
        <f t="shared" si="0"/>
        <v>16.800000000000004</v>
      </c>
      <c r="G5" s="4">
        <f t="shared" si="0"/>
        <v>45.36</v>
      </c>
      <c r="H5" s="4">
        <f t="shared" si="0"/>
        <v>16.800000000000004</v>
      </c>
      <c r="I5" s="4">
        <f t="shared" si="0"/>
        <v>139.44</v>
      </c>
      <c r="J5" s="4">
        <f t="shared" si="0"/>
        <v>13.44</v>
      </c>
    </row>
    <row r="6" spans="1:10" ht="22.5" customHeight="1" thickBot="1">
      <c r="A6" s="13" t="s">
        <v>21</v>
      </c>
      <c r="B6" s="11" t="s">
        <v>10</v>
      </c>
      <c r="C6" s="4">
        <f>(($J$4*24*358)+C5)/1000</f>
        <v>0.8016</v>
      </c>
      <c r="D6" s="4">
        <f aca="true" t="shared" si="1" ref="D6:I6">(($J$4*24*358)+D5)/1000</f>
        <v>0.7747200000000001</v>
      </c>
      <c r="E6" s="4">
        <f t="shared" si="1"/>
        <v>0.7243200000000001</v>
      </c>
      <c r="F6" s="4">
        <f t="shared" si="1"/>
        <v>0.70416</v>
      </c>
      <c r="G6" s="4">
        <f t="shared" si="1"/>
        <v>0.73272</v>
      </c>
      <c r="H6" s="4">
        <f t="shared" si="1"/>
        <v>0.70416</v>
      </c>
      <c r="I6" s="4">
        <f t="shared" si="1"/>
        <v>0.8268</v>
      </c>
      <c r="J6" s="4">
        <f>(($J$4*24*358)+J5)/1000</f>
        <v>0.7008000000000001</v>
      </c>
    </row>
    <row r="7" spans="1:10" ht="22.5" customHeight="1" thickBot="1">
      <c r="A7" s="12" t="s">
        <v>22</v>
      </c>
      <c r="B7" s="11" t="s">
        <v>12</v>
      </c>
      <c r="C7" s="4">
        <f aca="true" t="shared" si="2" ref="C7:I7">C4*24*14</f>
        <v>228.48000000000002</v>
      </c>
      <c r="D7" s="4">
        <f t="shared" si="2"/>
        <v>174.72</v>
      </c>
      <c r="E7" s="4">
        <f t="shared" si="2"/>
        <v>73.92</v>
      </c>
      <c r="F7" s="4">
        <f t="shared" si="2"/>
        <v>33.60000000000001</v>
      </c>
      <c r="G7" s="4">
        <f t="shared" si="2"/>
        <v>90.72</v>
      </c>
      <c r="H7" s="4">
        <f t="shared" si="2"/>
        <v>33.60000000000001</v>
      </c>
      <c r="I7" s="4">
        <f t="shared" si="2"/>
        <v>278.88</v>
      </c>
      <c r="J7" s="4"/>
    </row>
    <row r="8" spans="1:10" ht="22.5" customHeight="1" thickBot="1">
      <c r="A8" s="13" t="s">
        <v>21</v>
      </c>
      <c r="B8" s="11" t="s">
        <v>10</v>
      </c>
      <c r="C8" s="5">
        <f>(($J$4*24*351)+C7)/1000</f>
        <v>0.9024</v>
      </c>
      <c r="D8" s="5">
        <f aca="true" t="shared" si="3" ref="D8:I8">(($J$4*24*351)+D7)/1000</f>
        <v>0.84864</v>
      </c>
      <c r="E8" s="5">
        <f t="shared" si="3"/>
        <v>0.74784</v>
      </c>
      <c r="F8" s="5">
        <f t="shared" si="3"/>
        <v>0.7075199999999999</v>
      </c>
      <c r="G8" s="5">
        <f t="shared" si="3"/>
        <v>0.76464</v>
      </c>
      <c r="H8" s="5">
        <f t="shared" si="3"/>
        <v>0.7075199999999999</v>
      </c>
      <c r="I8" s="5">
        <f t="shared" si="3"/>
        <v>0.9528</v>
      </c>
      <c r="J8" s="6"/>
    </row>
    <row r="9" spans="1:10" ht="22.5" customHeight="1" thickBot="1">
      <c r="A9" s="12" t="s">
        <v>25</v>
      </c>
      <c r="B9" s="11" t="s">
        <v>13</v>
      </c>
      <c r="C9" s="5">
        <f aca="true" t="shared" si="4" ref="C9:I9">C4*24*21</f>
        <v>342.72</v>
      </c>
      <c r="D9" s="5">
        <f t="shared" si="4"/>
        <v>262.08</v>
      </c>
      <c r="E9" s="5">
        <f t="shared" si="4"/>
        <v>110.88000000000001</v>
      </c>
      <c r="F9" s="5">
        <f t="shared" si="4"/>
        <v>50.400000000000006</v>
      </c>
      <c r="G9" s="5">
        <f t="shared" si="4"/>
        <v>136.08</v>
      </c>
      <c r="H9" s="5">
        <f t="shared" si="4"/>
        <v>50.400000000000006</v>
      </c>
      <c r="I9" s="5">
        <f t="shared" si="4"/>
        <v>418.31999999999994</v>
      </c>
      <c r="J9" s="5"/>
    </row>
    <row r="10" spans="1:10" ht="22.5" customHeight="1" thickBot="1">
      <c r="A10" s="12" t="s">
        <v>23</v>
      </c>
      <c r="B10" s="11" t="s">
        <v>10</v>
      </c>
      <c r="C10" s="5">
        <f>(($J$4*24*344)+C9)/1000</f>
        <v>1.0032</v>
      </c>
      <c r="D10" s="5">
        <f aca="true" t="shared" si="5" ref="D10:I10">(($J$4*24*344)+D9)/1000</f>
        <v>0.9225599999999999</v>
      </c>
      <c r="E10" s="5">
        <f t="shared" si="5"/>
        <v>0.77136</v>
      </c>
      <c r="F10" s="5">
        <f t="shared" si="5"/>
        <v>0.71088</v>
      </c>
      <c r="G10" s="5">
        <f t="shared" si="5"/>
        <v>0.79656</v>
      </c>
      <c r="H10" s="5">
        <f t="shared" si="5"/>
        <v>0.71088</v>
      </c>
      <c r="I10" s="5">
        <f t="shared" si="5"/>
        <v>1.0788</v>
      </c>
      <c r="J10" s="6"/>
    </row>
    <row r="11" spans="1:10" ht="22.5" customHeight="1" thickBot="1">
      <c r="A11" s="12" t="s">
        <v>24</v>
      </c>
      <c r="B11" s="11" t="s">
        <v>14</v>
      </c>
      <c r="C11" s="5">
        <f aca="true" t="shared" si="6" ref="C11:I11">C4*24*30</f>
        <v>489.6</v>
      </c>
      <c r="D11" s="5">
        <f t="shared" si="6"/>
        <v>374.40000000000003</v>
      </c>
      <c r="E11" s="5">
        <f t="shared" si="6"/>
        <v>158.4</v>
      </c>
      <c r="F11" s="5">
        <f t="shared" si="6"/>
        <v>72.00000000000001</v>
      </c>
      <c r="G11" s="5">
        <f t="shared" si="6"/>
        <v>194.4</v>
      </c>
      <c r="H11" s="5">
        <f t="shared" si="6"/>
        <v>72.00000000000001</v>
      </c>
      <c r="I11" s="5">
        <f t="shared" si="6"/>
        <v>597.5999999999999</v>
      </c>
      <c r="J11" s="5"/>
    </row>
    <row r="12" spans="1:10" ht="22.5" customHeight="1" thickBot="1">
      <c r="A12" s="13" t="s">
        <v>26</v>
      </c>
      <c r="B12" s="11" t="s">
        <v>10</v>
      </c>
      <c r="C12" s="5">
        <f>(($J$4*24*335)+C11)/1000</f>
        <v>1.1328</v>
      </c>
      <c r="D12" s="5">
        <f aca="true" t="shared" si="7" ref="D12:I12">(($J$4*24*335)+D11)/1000</f>
        <v>1.0175999999999998</v>
      </c>
      <c r="E12" s="5">
        <f t="shared" si="7"/>
        <v>0.8015999999999999</v>
      </c>
      <c r="F12" s="5">
        <f t="shared" si="7"/>
        <v>0.7152</v>
      </c>
      <c r="G12" s="5">
        <f t="shared" si="7"/>
        <v>0.8375999999999999</v>
      </c>
      <c r="H12" s="5">
        <f t="shared" si="7"/>
        <v>0.7152</v>
      </c>
      <c r="I12" s="5">
        <f t="shared" si="7"/>
        <v>1.2407999999999997</v>
      </c>
      <c r="J12" s="6"/>
    </row>
    <row r="13" spans="1:10" ht="22.5" customHeight="1" thickBot="1">
      <c r="A13" s="14" t="s">
        <v>18</v>
      </c>
      <c r="B13" s="11" t="s">
        <v>10</v>
      </c>
      <c r="C13" s="5">
        <f>($C$4*24*365)/1000</f>
        <v>5.9568</v>
      </c>
      <c r="D13" s="5">
        <f>($D$4*24*365)/1000</f>
        <v>4.5552</v>
      </c>
      <c r="E13" s="5">
        <f>($E$4*24*365)/1000</f>
        <v>1.9272</v>
      </c>
      <c r="F13" s="5">
        <f>($F$4*24*365)/1000</f>
        <v>0.8760000000000001</v>
      </c>
      <c r="G13" s="5">
        <f>($G$4*24*365)/1000</f>
        <v>2.3652</v>
      </c>
      <c r="H13" s="5">
        <f>($H$4*24*365)/1000</f>
        <v>0.8760000000000001</v>
      </c>
      <c r="I13" s="5">
        <f>($I$4*24*365)/1000</f>
        <v>7.2707999999999995</v>
      </c>
      <c r="J13" s="6"/>
    </row>
    <row r="15" ht="19.5">
      <c r="B15" s="7" t="s">
        <v>16</v>
      </c>
    </row>
    <row r="16" ht="19.5">
      <c r="B16" s="7" t="s">
        <v>17</v>
      </c>
    </row>
  </sheetData>
  <sheetProtection/>
  <protectedRanges>
    <protectedRange password="CC6F" sqref="C4:J4" name="範囲1"/>
  </protectedRanges>
  <mergeCells count="1">
    <mergeCell ref="A1:J1"/>
  </mergeCells>
  <printOptions/>
  <pageMargins left="0.7" right="0.7" top="0.75" bottom="0.75" header="0.3" footer="0.3"/>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dc:creator>
  <cp:keywords/>
  <dc:description/>
  <cp:lastModifiedBy>asaishoko</cp:lastModifiedBy>
  <cp:lastPrinted>2012-09-23T04:44:24Z</cp:lastPrinted>
  <dcterms:created xsi:type="dcterms:W3CDTF">2011-10-06T15:05:08Z</dcterms:created>
  <dcterms:modified xsi:type="dcterms:W3CDTF">2012-09-23T05:04:07Z</dcterms:modified>
  <cp:category/>
  <cp:version/>
  <cp:contentType/>
  <cp:contentStatus/>
</cp:coreProperties>
</file>